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degar\Desktop\"/>
    </mc:Choice>
  </mc:AlternateContent>
  <bookViews>
    <workbookView xWindow="0" yWindow="0" windowWidth="20490" windowHeight="7650"/>
  </bookViews>
  <sheets>
    <sheet name="برنامه غذایی" sheetId="1" r:id="rId1"/>
  </sheets>
  <calcPr calcId="162913"/>
</workbook>
</file>

<file path=xl/calcChain.xml><?xml version="1.0" encoding="utf-8"?>
<calcChain xmlns="http://schemas.openxmlformats.org/spreadsheetml/2006/main">
  <c r="C42" i="1" l="1"/>
  <c r="H30" i="1" l="1"/>
  <c r="G41" i="1" l="1"/>
  <c r="M37" i="1" l="1"/>
  <c r="C30" i="1" l="1"/>
  <c r="O30" i="1"/>
  <c r="N30" i="1"/>
  <c r="M30" i="1"/>
  <c r="L30" i="1"/>
  <c r="K30" i="1"/>
  <c r="J30" i="1"/>
  <c r="I30" i="1"/>
  <c r="G30" i="1"/>
  <c r="F30" i="1"/>
  <c r="E30" i="1"/>
  <c r="D30" i="1"/>
  <c r="C31" i="1"/>
  <c r="K35" i="1" l="1"/>
  <c r="O42" i="1" l="1"/>
  <c r="N42" i="1"/>
  <c r="M42" i="1"/>
  <c r="L42" i="1"/>
  <c r="K42" i="1"/>
  <c r="J42" i="1"/>
  <c r="I42" i="1"/>
  <c r="H42" i="1"/>
  <c r="G42" i="1"/>
  <c r="F42" i="1"/>
  <c r="E42" i="1"/>
  <c r="D42" i="1"/>
  <c r="O41" i="1"/>
  <c r="N41" i="1"/>
  <c r="M41" i="1"/>
  <c r="L41" i="1"/>
  <c r="K41" i="1"/>
  <c r="J41" i="1"/>
  <c r="I41" i="1"/>
  <c r="H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C27" i="1"/>
  <c r="N27" i="1"/>
  <c r="M27" i="1"/>
  <c r="L27" i="1"/>
  <c r="K27" i="1"/>
  <c r="J27" i="1"/>
  <c r="I27" i="1"/>
  <c r="H27" i="1"/>
  <c r="G27" i="1"/>
  <c r="F27" i="1"/>
  <c r="E27" i="1"/>
  <c r="D27" i="1"/>
  <c r="F43" i="1" l="1"/>
  <c r="O26" i="1"/>
  <c r="O43" i="1" s="1"/>
  <c r="N26" i="1"/>
  <c r="N43" i="1" s="1"/>
  <c r="M26" i="1"/>
  <c r="M43" i="1" s="1"/>
  <c r="L26" i="1"/>
  <c r="L43" i="1" s="1"/>
  <c r="K26" i="1"/>
  <c r="K43" i="1" s="1"/>
  <c r="J26" i="1"/>
  <c r="J43" i="1" s="1"/>
  <c r="I43" i="1"/>
  <c r="G26" i="1"/>
  <c r="G43" i="1" s="1"/>
  <c r="E26" i="1"/>
  <c r="E43" i="1" s="1"/>
  <c r="D26" i="1"/>
  <c r="C26" i="1"/>
  <c r="C43" i="1" l="1"/>
  <c r="E44" i="1"/>
  <c r="H43" i="1" l="1"/>
  <c r="B44" i="1" l="1"/>
  <c r="C44" i="1"/>
  <c r="D44" i="1" s="1"/>
</calcChain>
</file>

<file path=xl/sharedStrings.xml><?xml version="1.0" encoding="utf-8"?>
<sst xmlns="http://schemas.openxmlformats.org/spreadsheetml/2006/main" count="101" uniqueCount="50">
  <si>
    <t>K</t>
  </si>
  <si>
    <t>P</t>
  </si>
  <si>
    <t>Mg</t>
  </si>
  <si>
    <t>Fe</t>
  </si>
  <si>
    <t>Ca</t>
  </si>
  <si>
    <t>Zn</t>
  </si>
  <si>
    <t>S</t>
  </si>
  <si>
    <t>B</t>
  </si>
  <si>
    <t>Mn</t>
  </si>
  <si>
    <t>Mo</t>
  </si>
  <si>
    <t>مقدار موجود در آب</t>
  </si>
  <si>
    <t>نیترات کلسیم</t>
  </si>
  <si>
    <t>نیترات پتاسیم</t>
  </si>
  <si>
    <t>نیترات آمونیوم</t>
  </si>
  <si>
    <t>منوفسفات پتاسیم</t>
  </si>
  <si>
    <t>سولفات پتاسیم</t>
  </si>
  <si>
    <t>سولفات منیزیم</t>
  </si>
  <si>
    <t>Cu</t>
  </si>
  <si>
    <t>مجموع کل</t>
  </si>
  <si>
    <t>نوع ترکیب</t>
  </si>
  <si>
    <t>اسید نیتریک</t>
  </si>
  <si>
    <t>NH4</t>
  </si>
  <si>
    <t>NO3</t>
  </si>
  <si>
    <t>N</t>
  </si>
  <si>
    <t>سولفات روی</t>
  </si>
  <si>
    <t>اسید بوریک</t>
  </si>
  <si>
    <t>سولفات منگنز</t>
  </si>
  <si>
    <t>مولیبدات سدیم</t>
  </si>
  <si>
    <t>مولیبدات آمونیوم</t>
  </si>
  <si>
    <t>سولفات مس</t>
  </si>
  <si>
    <t>کلات آهن</t>
  </si>
  <si>
    <t>Macro Sorce</t>
  </si>
  <si>
    <t>فرمول رویشی مورگان</t>
  </si>
  <si>
    <t>فرمول باردهی مورگان</t>
  </si>
  <si>
    <t>فرمول کاشت زمستانه مورگان</t>
  </si>
  <si>
    <t>Micro Sorce</t>
  </si>
  <si>
    <t>نیترات منیزیم</t>
  </si>
  <si>
    <t>نسبت کلسیم به منیزیم حدود 3 در کتابها اشاره شده است.</t>
  </si>
  <si>
    <t>نسبت نیتروژن به کلسیم در تمامی دوره های رشدی حدود 1 در کتابها اشاره شده است.</t>
  </si>
  <si>
    <t>نسبت پتاسیم به کلسیم در زمان رشد رویشی 1 و هرچه به اوج بار نزدیک می شویم به 2 افزایش می یابد.</t>
  </si>
  <si>
    <t>هرچه به اوج بار نزدیکتر می شویم سعی می کنیم نسبت پتاس به نیتروژن را حدود 1.5 نزدیک کنیم.</t>
  </si>
  <si>
    <t>اسید فسفریک</t>
  </si>
  <si>
    <t xml:space="preserve">نمونه </t>
  </si>
  <si>
    <t>فقط برای نمونه</t>
  </si>
  <si>
    <t>پی پی ام</t>
  </si>
  <si>
    <t>گرم کود در 1000 لیتر آب</t>
  </si>
  <si>
    <t>درصد عنصر در کود های مصرفی. باید بسته به نوع کود مصرفی اصلاح کنین</t>
  </si>
  <si>
    <t>نمونه</t>
  </si>
  <si>
    <t>گروه آموزشی ماتیلدا</t>
  </si>
  <si>
    <t>www.daneshsabz.com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</si>
</sst>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charset val="178"/>
      <scheme val="minor"/>
    </font>
    <font>
      <b/>
      <sz val="14"/>
      <color theme="1"/>
      <name val="B Nazanin"/>
      <charset val="178"/>
    </font>
    <font>
      <sz val="12"/>
      <color theme="1"/>
      <name val="Calibri"/>
      <family val="2"/>
      <charset val="178"/>
      <scheme val="minor"/>
    </font>
    <font>
      <b/>
      <sz val="16"/>
      <color theme="1"/>
      <name val="B Nazanin"/>
      <charset val="178"/>
    </font>
    <font>
      <b/>
      <sz val="11"/>
      <color theme="1"/>
      <name val="B Nazanin"/>
      <charset val="178"/>
    </font>
    <font>
      <sz val="11"/>
      <color theme="1"/>
      <name val="Calibri"/>
      <family val="2"/>
      <charset val="178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charset val="178"/>
      <scheme val="minor"/>
    </font>
    <font>
      <sz val="18"/>
      <color theme="1"/>
      <name val="Calibri"/>
      <family val="2"/>
      <charset val="178"/>
      <scheme val="minor"/>
    </font>
    <font>
      <u/>
      <sz val="11"/>
      <color theme="10"/>
      <name val="Calibri"/>
      <family val="2"/>
      <charset val="178"/>
      <scheme val="minor"/>
    </font>
    <font>
      <u/>
      <sz val="18"/>
      <color theme="10"/>
      <name val="Calibri"/>
      <family val="2"/>
      <charset val="178"/>
      <scheme val="minor"/>
    </font>
    <font>
      <sz val="20"/>
      <color theme="1"/>
      <name val="Calibri"/>
      <family val="2"/>
      <charset val="178"/>
      <scheme val="minor"/>
    </font>
    <font>
      <b/>
      <sz val="18"/>
      <color theme="1"/>
      <name val="B Nazanin"/>
      <charset val="17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4"/>
        </stop>
      </gradient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2" fontId="3" fillId="0" borderId="23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3" fillId="9" borderId="20" xfId="0" applyFont="1" applyFill="1" applyBorder="1" applyAlignment="1">
      <alignment horizontal="center" vertical="center"/>
    </xf>
    <xf numFmtId="1" fontId="3" fillId="9" borderId="21" xfId="0" applyNumberFormat="1" applyFont="1" applyFill="1" applyBorder="1" applyAlignment="1">
      <alignment horizontal="center" vertical="center"/>
    </xf>
    <xf numFmtId="0" fontId="3" fillId="9" borderId="21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9" fontId="1" fillId="9" borderId="21" xfId="1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23" xfId="0" applyNumberFormat="1" applyFont="1" applyFill="1" applyBorder="1" applyAlignment="1">
      <alignment horizontal="center" vertical="center"/>
    </xf>
    <xf numFmtId="0" fontId="2" fillId="0" borderId="0" xfId="0" applyFont="1" applyFill="1"/>
    <xf numFmtId="2" fontId="3" fillId="0" borderId="32" xfId="0" applyNumberFormat="1" applyFont="1" applyFill="1" applyBorder="1" applyAlignment="1">
      <alignment horizontal="center" vertical="center"/>
    </xf>
    <xf numFmtId="2" fontId="3" fillId="0" borderId="33" xfId="0" applyNumberFormat="1" applyFont="1" applyFill="1" applyBorder="1" applyAlignment="1">
      <alignment horizontal="center" vertical="center"/>
    </xf>
    <xf numFmtId="164" fontId="3" fillId="9" borderId="21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3" fillId="0" borderId="0" xfId="0" applyFont="1"/>
    <xf numFmtId="0" fontId="7" fillId="2" borderId="0" xfId="0" applyFont="1" applyFill="1"/>
    <xf numFmtId="0" fontId="3" fillId="4" borderId="13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2" fontId="3" fillId="6" borderId="5" xfId="0" applyNumberFormat="1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 textRotation="90"/>
    </xf>
    <xf numFmtId="0" fontId="6" fillId="0" borderId="28" xfId="0" applyFont="1" applyBorder="1" applyAlignment="1">
      <alignment horizontal="center" vertical="center" textRotation="90"/>
    </xf>
    <xf numFmtId="0" fontId="6" fillId="0" borderId="29" xfId="0" applyFont="1" applyBorder="1" applyAlignment="1">
      <alignment horizontal="center" vertical="center" textRotation="90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4" borderId="2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1" fontId="3" fillId="9" borderId="2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2" fontId="1" fillId="9" borderId="30" xfId="1" applyNumberFormat="1" applyFont="1" applyFill="1" applyBorder="1" applyAlignment="1">
      <alignment horizontal="center" vertical="center"/>
    </xf>
    <xf numFmtId="2" fontId="1" fillId="9" borderId="31" xfId="1" applyNumberFormat="1" applyFont="1" applyFill="1" applyBorder="1" applyAlignment="1">
      <alignment horizontal="center" vertical="center"/>
    </xf>
    <xf numFmtId="1" fontId="3" fillId="0" borderId="23" xfId="0" applyNumberFormat="1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1" fillId="10" borderId="0" xfId="0" applyFont="1" applyFill="1"/>
    <xf numFmtId="0" fontId="10" fillId="10" borderId="0" xfId="2" applyFont="1" applyFill="1" applyAlignment="1">
      <alignment horizontal="center"/>
    </xf>
    <xf numFmtId="0" fontId="12" fillId="2" borderId="21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neshsabz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showGridLines="0" rightToLeft="1" tabSelected="1" zoomScale="55" zoomScaleNormal="55" workbookViewId="0">
      <selection activeCell="R16" sqref="R16"/>
    </sheetView>
  </sheetViews>
  <sheetFormatPr defaultRowHeight="24" x14ac:dyDescent="0.6"/>
  <cols>
    <col min="2" max="2" width="27.28515625" style="1" bestFit="1" customWidth="1"/>
    <col min="5" max="5" width="11.140625" bestFit="1" customWidth="1"/>
    <col min="15" max="15" width="9.7109375" customWidth="1"/>
    <col min="16" max="16" width="41.42578125" style="4" customWidth="1"/>
    <col min="17" max="17" width="41.42578125" style="5" customWidth="1"/>
    <col min="18" max="18" width="17.5703125" style="5" customWidth="1"/>
  </cols>
  <sheetData>
    <row r="1" spans="1:18" ht="28.5" thickBot="1" x14ac:dyDescent="0.7">
      <c r="A1" s="51"/>
      <c r="B1" s="53"/>
      <c r="C1" s="51"/>
      <c r="D1" s="54" t="s">
        <v>46</v>
      </c>
      <c r="E1" s="54"/>
      <c r="F1" s="54"/>
      <c r="G1" s="54"/>
      <c r="H1" s="54"/>
      <c r="I1" s="54"/>
      <c r="J1" s="54"/>
      <c r="K1" s="54"/>
      <c r="L1" s="54"/>
      <c r="M1" s="51"/>
      <c r="N1" s="51"/>
      <c r="O1" s="51"/>
      <c r="P1" s="92" t="s">
        <v>49</v>
      </c>
    </row>
    <row r="2" spans="1:18" ht="21.75" customHeight="1" x14ac:dyDescent="0.4">
      <c r="A2" s="51"/>
      <c r="B2" s="71" t="s">
        <v>42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91" t="s">
        <v>48</v>
      </c>
      <c r="Q2"/>
      <c r="R2"/>
    </row>
    <row r="3" spans="1:18" ht="21.75" customHeight="1" x14ac:dyDescent="0.35">
      <c r="A3" s="51"/>
      <c r="B3" s="75" t="s">
        <v>19</v>
      </c>
      <c r="C3" s="73" t="s">
        <v>23</v>
      </c>
      <c r="D3" s="73"/>
      <c r="E3" s="73" t="s">
        <v>0</v>
      </c>
      <c r="F3" s="73" t="s">
        <v>4</v>
      </c>
      <c r="G3" s="73" t="s">
        <v>1</v>
      </c>
      <c r="H3" s="73" t="s">
        <v>2</v>
      </c>
      <c r="I3" s="73" t="s">
        <v>6</v>
      </c>
      <c r="J3" s="73" t="s">
        <v>3</v>
      </c>
      <c r="K3" s="73" t="s">
        <v>5</v>
      </c>
      <c r="L3" s="73" t="s">
        <v>7</v>
      </c>
      <c r="M3" s="73" t="s">
        <v>8</v>
      </c>
      <c r="N3" s="73" t="s">
        <v>9</v>
      </c>
      <c r="O3" s="73" t="s">
        <v>17</v>
      </c>
      <c r="P3"/>
      <c r="Q3"/>
      <c r="R3"/>
    </row>
    <row r="4" spans="1:18" ht="21.75" customHeight="1" thickBot="1" x14ac:dyDescent="0.4">
      <c r="A4" s="51"/>
      <c r="B4" s="76"/>
      <c r="C4" s="55" t="s">
        <v>22</v>
      </c>
      <c r="D4" s="55" t="s">
        <v>21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/>
      <c r="Q4"/>
      <c r="R4"/>
    </row>
    <row r="5" spans="1:18" ht="21.75" customHeight="1" thickBot="1" x14ac:dyDescent="0.4">
      <c r="A5" s="51"/>
      <c r="B5" s="6" t="s">
        <v>10</v>
      </c>
      <c r="C5" s="7"/>
      <c r="D5" s="7"/>
      <c r="E5" s="7">
        <v>0</v>
      </c>
      <c r="F5" s="7">
        <v>3.6</v>
      </c>
      <c r="G5" s="7">
        <v>0</v>
      </c>
      <c r="H5" s="7">
        <v>0</v>
      </c>
      <c r="I5" s="7">
        <v>0</v>
      </c>
      <c r="J5" s="7">
        <v>0</v>
      </c>
      <c r="K5" s="7"/>
      <c r="L5" s="7"/>
      <c r="M5" s="7"/>
      <c r="N5" s="7"/>
      <c r="O5" s="7"/>
      <c r="P5"/>
      <c r="Q5"/>
      <c r="R5"/>
    </row>
    <row r="6" spans="1:18" ht="21.75" customHeight="1" thickTop="1" x14ac:dyDescent="0.25">
      <c r="A6" s="65" t="s">
        <v>31</v>
      </c>
      <c r="B6" s="56" t="s">
        <v>11</v>
      </c>
      <c r="C6" s="57">
        <v>11.8</v>
      </c>
      <c r="D6" s="57">
        <v>0</v>
      </c>
      <c r="E6" s="57"/>
      <c r="F6" s="57">
        <v>16.8</v>
      </c>
      <c r="G6" s="57"/>
      <c r="H6" s="57"/>
      <c r="I6" s="57"/>
      <c r="J6" s="57"/>
      <c r="K6" s="57"/>
      <c r="L6" s="57"/>
      <c r="M6" s="57"/>
      <c r="N6" s="57"/>
      <c r="O6" s="57"/>
      <c r="P6"/>
      <c r="Q6"/>
      <c r="R6"/>
    </row>
    <row r="7" spans="1:18" ht="21.75" customHeight="1" x14ac:dyDescent="0.25">
      <c r="A7" s="66"/>
      <c r="B7" s="8" t="s">
        <v>12</v>
      </c>
      <c r="C7" s="9">
        <v>10.8</v>
      </c>
      <c r="D7" s="9"/>
      <c r="E7" s="9">
        <v>38</v>
      </c>
      <c r="F7" s="9"/>
      <c r="G7" s="9"/>
      <c r="H7" s="9"/>
      <c r="I7" s="9"/>
      <c r="J7" s="9"/>
      <c r="K7" s="9"/>
      <c r="L7" s="9"/>
      <c r="M7" s="9"/>
      <c r="N7" s="9"/>
      <c r="O7" s="9"/>
      <c r="P7"/>
      <c r="Q7"/>
      <c r="R7"/>
    </row>
    <row r="8" spans="1:18" ht="21.75" customHeight="1" x14ac:dyDescent="0.25">
      <c r="A8" s="66"/>
      <c r="B8" s="8" t="s">
        <v>13</v>
      </c>
      <c r="C8" s="9">
        <v>0</v>
      </c>
      <c r="D8" s="9">
        <v>21</v>
      </c>
      <c r="E8" s="9"/>
      <c r="F8" s="9"/>
      <c r="G8" s="9"/>
      <c r="H8" s="9"/>
      <c r="I8" s="9">
        <v>24</v>
      </c>
      <c r="J8" s="9"/>
      <c r="K8" s="9"/>
      <c r="L8" s="9"/>
      <c r="M8" s="9"/>
      <c r="N8" s="9"/>
      <c r="O8" s="9"/>
      <c r="P8"/>
      <c r="Q8"/>
      <c r="R8"/>
    </row>
    <row r="9" spans="1:18" ht="21.75" customHeight="1" x14ac:dyDescent="0.25">
      <c r="A9" s="66"/>
      <c r="B9" s="8" t="s">
        <v>36</v>
      </c>
      <c r="C9" s="9">
        <v>10.8</v>
      </c>
      <c r="D9" s="9"/>
      <c r="E9" s="9"/>
      <c r="F9" s="9"/>
      <c r="G9" s="9"/>
      <c r="H9" s="58">
        <v>9.3340084183884713</v>
      </c>
      <c r="I9" s="9"/>
      <c r="J9" s="9"/>
      <c r="K9" s="9"/>
      <c r="L9" s="9"/>
      <c r="M9" s="9"/>
      <c r="N9" s="9"/>
      <c r="O9" s="9"/>
      <c r="P9"/>
      <c r="Q9"/>
      <c r="R9"/>
    </row>
    <row r="10" spans="1:18" ht="21.75" customHeight="1" x14ac:dyDescent="0.25">
      <c r="A10" s="66"/>
      <c r="B10" s="8" t="s">
        <v>14</v>
      </c>
      <c r="C10" s="9"/>
      <c r="D10" s="9"/>
      <c r="E10" s="9">
        <v>28.7</v>
      </c>
      <c r="F10" s="9"/>
      <c r="G10" s="9">
        <v>22.7</v>
      </c>
      <c r="H10" s="9"/>
      <c r="I10" s="9"/>
      <c r="J10" s="9"/>
      <c r="K10" s="9"/>
      <c r="L10" s="9"/>
      <c r="M10" s="9"/>
      <c r="N10" s="9"/>
      <c r="O10" s="9"/>
      <c r="P10"/>
      <c r="Q10"/>
      <c r="R10"/>
    </row>
    <row r="11" spans="1:18" ht="21.75" customHeight="1" x14ac:dyDescent="0.25">
      <c r="A11" s="66"/>
      <c r="B11" s="8" t="s">
        <v>15</v>
      </c>
      <c r="C11" s="9"/>
      <c r="D11" s="9"/>
      <c r="E11" s="9">
        <v>42</v>
      </c>
      <c r="F11" s="9"/>
      <c r="G11" s="9"/>
      <c r="H11" s="9"/>
      <c r="I11" s="9">
        <v>18</v>
      </c>
      <c r="J11" s="9"/>
      <c r="K11" s="9"/>
      <c r="L11" s="9"/>
      <c r="M11" s="9"/>
      <c r="N11" s="9"/>
      <c r="O11" s="9"/>
      <c r="P11"/>
      <c r="Q11"/>
      <c r="R11"/>
    </row>
    <row r="12" spans="1:18" ht="21.75" customHeight="1" thickBot="1" x14ac:dyDescent="0.3">
      <c r="A12" s="67"/>
      <c r="B12" s="59" t="s">
        <v>16</v>
      </c>
      <c r="C12" s="60"/>
      <c r="D12" s="60"/>
      <c r="E12" s="60"/>
      <c r="F12" s="60"/>
      <c r="G12" s="60"/>
      <c r="H12" s="60">
        <v>9.6</v>
      </c>
      <c r="I12" s="60">
        <v>13</v>
      </c>
      <c r="J12" s="60"/>
      <c r="K12" s="60"/>
      <c r="L12" s="60"/>
      <c r="M12" s="60"/>
      <c r="N12" s="60"/>
      <c r="O12" s="60"/>
      <c r="P12"/>
      <c r="Q12"/>
      <c r="R12"/>
    </row>
    <row r="13" spans="1:18" ht="21.75" customHeight="1" thickTop="1" x14ac:dyDescent="0.25">
      <c r="A13" s="65" t="s">
        <v>35</v>
      </c>
      <c r="B13" s="10" t="s">
        <v>30</v>
      </c>
      <c r="C13" s="11"/>
      <c r="D13" s="11"/>
      <c r="E13" s="11"/>
      <c r="F13" s="11"/>
      <c r="G13" s="11"/>
      <c r="H13" s="11"/>
      <c r="I13" s="11"/>
      <c r="J13" s="11">
        <v>6</v>
      </c>
      <c r="K13" s="11"/>
      <c r="L13" s="11"/>
      <c r="M13" s="11"/>
      <c r="N13" s="11"/>
      <c r="O13" s="11"/>
      <c r="P13"/>
      <c r="Q13"/>
      <c r="R13"/>
    </row>
    <row r="14" spans="1:18" ht="21.75" customHeight="1" x14ac:dyDescent="0.25">
      <c r="A14" s="66"/>
      <c r="B14" s="12" t="s">
        <v>24</v>
      </c>
      <c r="C14" s="13"/>
      <c r="D14" s="13"/>
      <c r="E14" s="13"/>
      <c r="F14" s="13"/>
      <c r="G14" s="13"/>
      <c r="H14" s="13"/>
      <c r="I14" s="13">
        <v>0</v>
      </c>
      <c r="J14" s="13"/>
      <c r="K14" s="13">
        <v>15</v>
      </c>
      <c r="L14" s="13"/>
      <c r="M14" s="13"/>
      <c r="N14" s="13"/>
      <c r="O14" s="13"/>
      <c r="P14"/>
      <c r="Q14"/>
      <c r="R14"/>
    </row>
    <row r="15" spans="1:18" ht="21.75" customHeight="1" x14ac:dyDescent="0.25">
      <c r="A15" s="66"/>
      <c r="B15" s="12" t="s">
        <v>25</v>
      </c>
      <c r="C15" s="13"/>
      <c r="D15" s="13"/>
      <c r="E15" s="13"/>
      <c r="F15" s="13"/>
      <c r="G15" s="13"/>
      <c r="H15" s="13"/>
      <c r="I15" s="13"/>
      <c r="J15" s="13"/>
      <c r="K15" s="13"/>
      <c r="L15" s="13">
        <v>15</v>
      </c>
      <c r="M15" s="13"/>
      <c r="N15" s="13"/>
      <c r="O15" s="13"/>
      <c r="P15"/>
      <c r="Q15"/>
      <c r="R15"/>
    </row>
    <row r="16" spans="1:18" ht="21.75" customHeight="1" x14ac:dyDescent="0.25">
      <c r="A16" s="66"/>
      <c r="B16" s="12" t="s">
        <v>26</v>
      </c>
      <c r="C16" s="13"/>
      <c r="D16" s="13"/>
      <c r="E16" s="13"/>
      <c r="F16" s="13"/>
      <c r="G16" s="13"/>
      <c r="H16" s="13"/>
      <c r="I16" s="13">
        <v>0</v>
      </c>
      <c r="J16" s="13"/>
      <c r="K16" s="13"/>
      <c r="L16" s="13"/>
      <c r="M16" s="13">
        <v>13</v>
      </c>
      <c r="N16" s="13"/>
      <c r="O16" s="13"/>
      <c r="P16"/>
      <c r="Q16"/>
      <c r="R16"/>
    </row>
    <row r="17" spans="1:18" ht="21.75" customHeight="1" x14ac:dyDescent="0.25">
      <c r="A17" s="66"/>
      <c r="B17" s="12" t="s">
        <v>27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>
        <v>40</v>
      </c>
      <c r="O17" s="13"/>
      <c r="P17"/>
      <c r="Q17"/>
      <c r="R17"/>
    </row>
    <row r="18" spans="1:18" ht="21.75" customHeight="1" x14ac:dyDescent="0.25">
      <c r="A18" s="66"/>
      <c r="B18" s="12" t="s">
        <v>28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>
        <v>40</v>
      </c>
      <c r="P18"/>
      <c r="Q18"/>
      <c r="R18"/>
    </row>
    <row r="19" spans="1:18" ht="21.75" customHeight="1" thickBot="1" x14ac:dyDescent="0.3">
      <c r="A19" s="67"/>
      <c r="B19" s="14" t="s">
        <v>29</v>
      </c>
      <c r="C19" s="15"/>
      <c r="D19" s="15"/>
      <c r="E19" s="15"/>
      <c r="F19" s="15"/>
      <c r="G19" s="15"/>
      <c r="H19" s="15"/>
      <c r="I19" s="15">
        <v>0</v>
      </c>
      <c r="J19" s="15"/>
      <c r="K19" s="15"/>
      <c r="L19" s="15"/>
      <c r="M19" s="15"/>
      <c r="N19" s="15"/>
      <c r="O19" s="15">
        <v>9</v>
      </c>
      <c r="P19"/>
      <c r="Q19"/>
      <c r="R19"/>
    </row>
    <row r="20" spans="1:18" ht="30.75" customHeight="1" x14ac:dyDescent="0.35">
      <c r="A20" s="51"/>
      <c r="B20" s="61" t="s">
        <v>41</v>
      </c>
      <c r="C20" s="62"/>
      <c r="D20" s="62"/>
      <c r="E20" s="62"/>
      <c r="F20" s="62"/>
      <c r="G20" s="62">
        <v>49</v>
      </c>
      <c r="H20" s="62"/>
      <c r="I20" s="62"/>
      <c r="J20" s="62"/>
      <c r="K20" s="62"/>
      <c r="L20" s="62"/>
      <c r="M20" s="62"/>
      <c r="N20" s="62"/>
      <c r="O20" s="62"/>
      <c r="P20"/>
      <c r="Q20"/>
      <c r="R20"/>
    </row>
    <row r="21" spans="1:18" ht="30.75" customHeight="1" x14ac:dyDescent="0.35">
      <c r="A21" s="51"/>
      <c r="B21" s="63" t="s">
        <v>20</v>
      </c>
      <c r="C21" s="64">
        <v>20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/>
      <c r="Q21"/>
      <c r="R21"/>
    </row>
    <row r="22" spans="1:18" ht="24.75" thickBot="1" x14ac:dyDescent="0.3">
      <c r="B22" s="2"/>
      <c r="C22" s="3"/>
      <c r="D22" s="3"/>
      <c r="E22" s="3"/>
      <c r="F22" s="3"/>
      <c r="G22" s="3"/>
      <c r="H22" s="3"/>
      <c r="I22" s="3"/>
      <c r="J22" s="2"/>
      <c r="K22" s="2"/>
      <c r="L22" s="2"/>
      <c r="M22" s="2"/>
      <c r="N22" s="2"/>
      <c r="O22" s="2"/>
    </row>
    <row r="23" spans="1:18" ht="19.5" customHeight="1" thickBot="1" x14ac:dyDescent="0.3">
      <c r="B23" s="77" t="s">
        <v>47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93" t="s">
        <v>45</v>
      </c>
      <c r="Q23"/>
      <c r="R23"/>
    </row>
    <row r="24" spans="1:18" ht="19.5" customHeight="1" thickBot="1" x14ac:dyDescent="0.3">
      <c r="B24" s="77" t="s">
        <v>19</v>
      </c>
      <c r="C24" s="70" t="s">
        <v>23</v>
      </c>
      <c r="D24" s="70"/>
      <c r="E24" s="70" t="s">
        <v>0</v>
      </c>
      <c r="F24" s="70" t="s">
        <v>4</v>
      </c>
      <c r="G24" s="70" t="s">
        <v>1</v>
      </c>
      <c r="H24" s="70" t="s">
        <v>2</v>
      </c>
      <c r="I24" s="70" t="s">
        <v>6</v>
      </c>
      <c r="J24" s="70" t="s">
        <v>3</v>
      </c>
      <c r="K24" s="70" t="s">
        <v>5</v>
      </c>
      <c r="L24" s="70" t="s">
        <v>7</v>
      </c>
      <c r="M24" s="70" t="s">
        <v>8</v>
      </c>
      <c r="N24" s="70" t="s">
        <v>9</v>
      </c>
      <c r="O24" s="70" t="s">
        <v>17</v>
      </c>
      <c r="P24" s="93"/>
      <c r="Q24"/>
      <c r="R24"/>
    </row>
    <row r="25" spans="1:18" ht="19.5" customHeight="1" thickBot="1" x14ac:dyDescent="0.3">
      <c r="B25" s="77"/>
      <c r="C25" s="39" t="s">
        <v>22</v>
      </c>
      <c r="D25" s="39" t="s">
        <v>21</v>
      </c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93"/>
      <c r="Q25"/>
      <c r="R25"/>
    </row>
    <row r="26" spans="1:18" ht="19.5" customHeight="1" thickBot="1" x14ac:dyDescent="0.3">
      <c r="B26" s="6" t="s">
        <v>10</v>
      </c>
      <c r="C26" s="7">
        <f>C5</f>
        <v>0</v>
      </c>
      <c r="D26" s="7">
        <f>D5</f>
        <v>0</v>
      </c>
      <c r="E26" s="7">
        <f>E5</f>
        <v>0</v>
      </c>
      <c r="F26" s="7">
        <v>3</v>
      </c>
      <c r="G26" s="7">
        <f>G5</f>
        <v>0</v>
      </c>
      <c r="H26" s="7">
        <v>1.8</v>
      </c>
      <c r="I26" s="7">
        <v>6</v>
      </c>
      <c r="J26" s="7">
        <f t="shared" ref="J26:O26" si="0">J5</f>
        <v>0</v>
      </c>
      <c r="K26" s="7">
        <f t="shared" si="0"/>
        <v>0</v>
      </c>
      <c r="L26" s="7">
        <f t="shared" si="0"/>
        <v>0</v>
      </c>
      <c r="M26" s="7">
        <f t="shared" si="0"/>
        <v>0</v>
      </c>
      <c r="N26" s="7">
        <f t="shared" si="0"/>
        <v>0</v>
      </c>
      <c r="O26" s="7">
        <f t="shared" si="0"/>
        <v>0</v>
      </c>
      <c r="P26" s="7">
        <v>0</v>
      </c>
      <c r="Q26"/>
      <c r="R26"/>
    </row>
    <row r="27" spans="1:18" ht="19.5" customHeight="1" thickTop="1" x14ac:dyDescent="0.25">
      <c r="A27" s="65" t="s">
        <v>31</v>
      </c>
      <c r="B27" s="18" t="s">
        <v>11</v>
      </c>
      <c r="C27" s="19">
        <f t="shared" ref="C27:C42" si="1">P27/100*C6</f>
        <v>106.2</v>
      </c>
      <c r="D27" s="19">
        <f t="shared" ref="D27:D42" si="2">P27/100*D6</f>
        <v>0</v>
      </c>
      <c r="E27" s="19">
        <f t="shared" ref="E27:E42" si="3">P27/100*E6</f>
        <v>0</v>
      </c>
      <c r="F27" s="19">
        <f t="shared" ref="F27:F42" si="4">P27/100*F6</f>
        <v>151.20000000000002</v>
      </c>
      <c r="G27" s="19">
        <f t="shared" ref="G27:G40" si="5">P27/100*G6</f>
        <v>0</v>
      </c>
      <c r="H27" s="19">
        <f t="shared" ref="H27:H42" si="6">P27/100*H6</f>
        <v>0</v>
      </c>
      <c r="I27" s="19">
        <f t="shared" ref="I27:I42" si="7">P27/100*I6</f>
        <v>0</v>
      </c>
      <c r="J27" s="19">
        <f t="shared" ref="J27:J42" si="8">P27/100*J6</f>
        <v>0</v>
      </c>
      <c r="K27" s="19">
        <f t="shared" ref="K27:K42" si="9">P27/100*K6</f>
        <v>0</v>
      </c>
      <c r="L27" s="19">
        <f t="shared" ref="L27:L42" si="10">P27/100*L6</f>
        <v>0</v>
      </c>
      <c r="M27" s="19">
        <f t="shared" ref="M27:M42" si="11">P27/100*M6</f>
        <v>0</v>
      </c>
      <c r="N27" s="19">
        <f t="shared" ref="N27:N42" si="12">P27/100*N6</f>
        <v>0</v>
      </c>
      <c r="O27" s="19">
        <f t="shared" ref="O27:O42" si="13">P27/100*O6</f>
        <v>0</v>
      </c>
      <c r="P27" s="28">
        <v>900</v>
      </c>
      <c r="Q27"/>
      <c r="R27"/>
    </row>
    <row r="28" spans="1:18" ht="19.5" customHeight="1" x14ac:dyDescent="0.25">
      <c r="A28" s="66"/>
      <c r="B28" s="8" t="s">
        <v>12</v>
      </c>
      <c r="C28" s="9">
        <f t="shared" si="1"/>
        <v>43.2</v>
      </c>
      <c r="D28" s="9">
        <f t="shared" si="2"/>
        <v>0</v>
      </c>
      <c r="E28" s="9">
        <f t="shared" si="3"/>
        <v>152</v>
      </c>
      <c r="F28" s="9">
        <f t="shared" si="4"/>
        <v>0</v>
      </c>
      <c r="G28" s="9">
        <f t="shared" si="5"/>
        <v>0</v>
      </c>
      <c r="H28" s="9">
        <f t="shared" si="6"/>
        <v>0</v>
      </c>
      <c r="I28" s="9">
        <f t="shared" si="7"/>
        <v>0</v>
      </c>
      <c r="J28" s="9">
        <f t="shared" si="8"/>
        <v>0</v>
      </c>
      <c r="K28" s="9">
        <f t="shared" si="9"/>
        <v>0</v>
      </c>
      <c r="L28" s="9">
        <f t="shared" si="10"/>
        <v>0</v>
      </c>
      <c r="M28" s="9">
        <f t="shared" si="11"/>
        <v>0</v>
      </c>
      <c r="N28" s="9">
        <f t="shared" si="12"/>
        <v>0</v>
      </c>
      <c r="O28" s="9">
        <f t="shared" si="13"/>
        <v>0</v>
      </c>
      <c r="P28" s="29">
        <v>400</v>
      </c>
      <c r="Q28"/>
      <c r="R28"/>
    </row>
    <row r="29" spans="1:18" ht="19.5" customHeight="1" x14ac:dyDescent="0.25">
      <c r="A29" s="66"/>
      <c r="B29" s="8" t="s">
        <v>13</v>
      </c>
      <c r="C29" s="9">
        <f t="shared" si="1"/>
        <v>0</v>
      </c>
      <c r="D29" s="9">
        <f t="shared" si="2"/>
        <v>23.1</v>
      </c>
      <c r="E29" s="9">
        <f t="shared" si="3"/>
        <v>0</v>
      </c>
      <c r="F29" s="9">
        <f t="shared" si="4"/>
        <v>0</v>
      </c>
      <c r="G29" s="9">
        <f t="shared" si="5"/>
        <v>0</v>
      </c>
      <c r="H29" s="9">
        <f t="shared" si="6"/>
        <v>0</v>
      </c>
      <c r="I29" s="9">
        <f t="shared" si="7"/>
        <v>26.400000000000002</v>
      </c>
      <c r="J29" s="9">
        <f t="shared" si="8"/>
        <v>0</v>
      </c>
      <c r="K29" s="9">
        <f t="shared" si="9"/>
        <v>0</v>
      </c>
      <c r="L29" s="9">
        <f t="shared" si="10"/>
        <v>0</v>
      </c>
      <c r="M29" s="9">
        <f t="shared" si="11"/>
        <v>0</v>
      </c>
      <c r="N29" s="9">
        <f t="shared" si="12"/>
        <v>0</v>
      </c>
      <c r="O29" s="9">
        <f t="shared" si="13"/>
        <v>0</v>
      </c>
      <c r="P29" s="29">
        <v>110</v>
      </c>
      <c r="Q29"/>
      <c r="R29"/>
    </row>
    <row r="30" spans="1:18" ht="19.5" customHeight="1" x14ac:dyDescent="0.25">
      <c r="A30" s="66"/>
      <c r="B30" s="8" t="s">
        <v>36</v>
      </c>
      <c r="C30" s="9">
        <f t="shared" si="1"/>
        <v>52.920000000000009</v>
      </c>
      <c r="D30" s="9">
        <f t="shared" si="2"/>
        <v>0</v>
      </c>
      <c r="E30" s="9">
        <f t="shared" si="3"/>
        <v>0</v>
      </c>
      <c r="F30" s="9">
        <f t="shared" si="4"/>
        <v>0</v>
      </c>
      <c r="G30" s="9">
        <f t="shared" si="5"/>
        <v>0</v>
      </c>
      <c r="H30" s="9">
        <f t="shared" si="6"/>
        <v>45.73664125010351</v>
      </c>
      <c r="I30" s="9">
        <f t="shared" si="7"/>
        <v>0</v>
      </c>
      <c r="J30" s="9">
        <f t="shared" si="8"/>
        <v>0</v>
      </c>
      <c r="K30" s="9">
        <f t="shared" si="9"/>
        <v>0</v>
      </c>
      <c r="L30" s="9">
        <f t="shared" si="10"/>
        <v>0</v>
      </c>
      <c r="M30" s="9">
        <f t="shared" si="11"/>
        <v>0</v>
      </c>
      <c r="N30" s="9">
        <f t="shared" si="12"/>
        <v>0</v>
      </c>
      <c r="O30" s="9">
        <f t="shared" si="13"/>
        <v>0</v>
      </c>
      <c r="P30" s="29">
        <v>490</v>
      </c>
      <c r="Q30"/>
      <c r="R30"/>
    </row>
    <row r="31" spans="1:18" ht="19.5" customHeight="1" x14ac:dyDescent="0.25">
      <c r="A31" s="66"/>
      <c r="B31" s="8" t="s">
        <v>14</v>
      </c>
      <c r="C31" s="9">
        <f t="shared" si="1"/>
        <v>0</v>
      </c>
      <c r="D31" s="9">
        <f t="shared" si="2"/>
        <v>0</v>
      </c>
      <c r="E31" s="9">
        <f t="shared" si="3"/>
        <v>88.97</v>
      </c>
      <c r="F31" s="9">
        <f t="shared" si="4"/>
        <v>0</v>
      </c>
      <c r="G31" s="9">
        <f t="shared" si="5"/>
        <v>70.37</v>
      </c>
      <c r="H31" s="9">
        <f t="shared" si="6"/>
        <v>0</v>
      </c>
      <c r="I31" s="9">
        <f t="shared" si="7"/>
        <v>0</v>
      </c>
      <c r="J31" s="9">
        <f t="shared" si="8"/>
        <v>0</v>
      </c>
      <c r="K31" s="9">
        <f t="shared" si="9"/>
        <v>0</v>
      </c>
      <c r="L31" s="9">
        <f t="shared" si="10"/>
        <v>0</v>
      </c>
      <c r="M31" s="9">
        <f t="shared" si="11"/>
        <v>0</v>
      </c>
      <c r="N31" s="9">
        <f t="shared" si="12"/>
        <v>0</v>
      </c>
      <c r="O31" s="9">
        <f t="shared" si="13"/>
        <v>0</v>
      </c>
      <c r="P31" s="29">
        <v>310</v>
      </c>
      <c r="Q31"/>
      <c r="R31"/>
    </row>
    <row r="32" spans="1:18" ht="19.5" customHeight="1" x14ac:dyDescent="0.25">
      <c r="A32" s="66"/>
      <c r="B32" s="8" t="s">
        <v>15</v>
      </c>
      <c r="C32" s="9">
        <f t="shared" si="1"/>
        <v>0</v>
      </c>
      <c r="D32" s="9">
        <f t="shared" si="2"/>
        <v>0</v>
      </c>
      <c r="E32" s="9">
        <f t="shared" si="3"/>
        <v>46.2</v>
      </c>
      <c r="F32" s="9">
        <f t="shared" si="4"/>
        <v>0</v>
      </c>
      <c r="G32" s="9">
        <f t="shared" si="5"/>
        <v>0</v>
      </c>
      <c r="H32" s="9">
        <f t="shared" si="6"/>
        <v>0</v>
      </c>
      <c r="I32" s="9">
        <f t="shared" si="7"/>
        <v>19.8</v>
      </c>
      <c r="J32" s="9">
        <f t="shared" si="8"/>
        <v>0</v>
      </c>
      <c r="K32" s="9">
        <f t="shared" si="9"/>
        <v>0</v>
      </c>
      <c r="L32" s="9">
        <f t="shared" si="10"/>
        <v>0</v>
      </c>
      <c r="M32" s="9">
        <f t="shared" si="11"/>
        <v>0</v>
      </c>
      <c r="N32" s="9">
        <f t="shared" si="12"/>
        <v>0</v>
      </c>
      <c r="O32" s="9">
        <f t="shared" si="13"/>
        <v>0</v>
      </c>
      <c r="P32" s="29">
        <v>110</v>
      </c>
      <c r="Q32"/>
      <c r="R32"/>
    </row>
    <row r="33" spans="1:18" ht="19.5" customHeight="1" thickBot="1" x14ac:dyDescent="0.3">
      <c r="A33" s="67"/>
      <c r="B33" s="20" t="s">
        <v>16</v>
      </c>
      <c r="C33" s="21">
        <f t="shared" si="1"/>
        <v>0</v>
      </c>
      <c r="D33" s="21">
        <f t="shared" si="2"/>
        <v>0</v>
      </c>
      <c r="E33" s="21">
        <f t="shared" si="3"/>
        <v>0</v>
      </c>
      <c r="F33" s="21">
        <f t="shared" si="4"/>
        <v>0</v>
      </c>
      <c r="G33" s="21">
        <f t="shared" si="5"/>
        <v>0</v>
      </c>
      <c r="H33" s="21">
        <f t="shared" si="6"/>
        <v>9.6</v>
      </c>
      <c r="I33" s="21">
        <f t="shared" si="7"/>
        <v>13</v>
      </c>
      <c r="J33" s="21">
        <f t="shared" si="8"/>
        <v>0</v>
      </c>
      <c r="K33" s="21">
        <f t="shared" si="9"/>
        <v>0</v>
      </c>
      <c r="L33" s="21">
        <f t="shared" si="10"/>
        <v>0</v>
      </c>
      <c r="M33" s="21">
        <f t="shared" si="11"/>
        <v>0</v>
      </c>
      <c r="N33" s="21">
        <f t="shared" si="12"/>
        <v>0</v>
      </c>
      <c r="O33" s="21">
        <f t="shared" si="13"/>
        <v>0</v>
      </c>
      <c r="P33" s="30">
        <v>100</v>
      </c>
      <c r="Q33"/>
      <c r="R33"/>
    </row>
    <row r="34" spans="1:18" ht="19.5" customHeight="1" thickTop="1" x14ac:dyDescent="0.25">
      <c r="A34" s="65" t="s">
        <v>35</v>
      </c>
      <c r="B34" s="10" t="s">
        <v>30</v>
      </c>
      <c r="C34" s="11">
        <f t="shared" si="1"/>
        <v>0</v>
      </c>
      <c r="D34" s="11">
        <f t="shared" si="2"/>
        <v>0</v>
      </c>
      <c r="E34" s="11">
        <f t="shared" si="3"/>
        <v>0</v>
      </c>
      <c r="F34" s="11">
        <f t="shared" si="4"/>
        <v>0</v>
      </c>
      <c r="G34" s="11">
        <f t="shared" si="5"/>
        <v>0</v>
      </c>
      <c r="H34" s="11">
        <f t="shared" si="6"/>
        <v>0</v>
      </c>
      <c r="I34" s="11">
        <f t="shared" si="7"/>
        <v>0</v>
      </c>
      <c r="J34" s="11">
        <f t="shared" si="8"/>
        <v>6</v>
      </c>
      <c r="K34" s="11">
        <f t="shared" si="9"/>
        <v>0</v>
      </c>
      <c r="L34" s="11">
        <f t="shared" si="10"/>
        <v>0</v>
      </c>
      <c r="M34" s="11">
        <f t="shared" si="11"/>
        <v>0</v>
      </c>
      <c r="N34" s="11">
        <f t="shared" si="12"/>
        <v>0</v>
      </c>
      <c r="O34" s="11">
        <f t="shared" si="13"/>
        <v>0</v>
      </c>
      <c r="P34" s="25">
        <v>100</v>
      </c>
      <c r="Q34"/>
      <c r="R34"/>
    </row>
    <row r="35" spans="1:18" ht="19.5" customHeight="1" x14ac:dyDescent="0.25">
      <c r="A35" s="66"/>
      <c r="B35" s="12" t="s">
        <v>24</v>
      </c>
      <c r="C35" s="13">
        <f t="shared" si="1"/>
        <v>0</v>
      </c>
      <c r="D35" s="13">
        <f t="shared" si="2"/>
        <v>0</v>
      </c>
      <c r="E35" s="13">
        <f t="shared" si="3"/>
        <v>0</v>
      </c>
      <c r="F35" s="13">
        <f t="shared" si="4"/>
        <v>0</v>
      </c>
      <c r="G35" s="13">
        <f t="shared" si="5"/>
        <v>0</v>
      </c>
      <c r="H35" s="13">
        <f t="shared" si="6"/>
        <v>0</v>
      </c>
      <c r="I35" s="13">
        <f t="shared" si="7"/>
        <v>0</v>
      </c>
      <c r="J35" s="13">
        <f t="shared" si="8"/>
        <v>0</v>
      </c>
      <c r="K35" s="13">
        <f t="shared" si="9"/>
        <v>2.5500000000000003</v>
      </c>
      <c r="L35" s="13">
        <f t="shared" si="10"/>
        <v>0</v>
      </c>
      <c r="M35" s="13">
        <f t="shared" si="11"/>
        <v>0</v>
      </c>
      <c r="N35" s="13">
        <f t="shared" si="12"/>
        <v>0</v>
      </c>
      <c r="O35" s="13">
        <f t="shared" si="13"/>
        <v>0</v>
      </c>
      <c r="P35" s="48">
        <v>17</v>
      </c>
      <c r="Q35"/>
      <c r="R35"/>
    </row>
    <row r="36" spans="1:18" ht="19.5" customHeight="1" thickBot="1" x14ac:dyDescent="0.3">
      <c r="A36" s="66"/>
      <c r="B36" s="12" t="s">
        <v>25</v>
      </c>
      <c r="C36" s="13">
        <f t="shared" si="1"/>
        <v>0</v>
      </c>
      <c r="D36" s="13">
        <f t="shared" si="2"/>
        <v>0</v>
      </c>
      <c r="E36" s="13">
        <f t="shared" si="3"/>
        <v>0</v>
      </c>
      <c r="F36" s="13">
        <f t="shared" si="4"/>
        <v>0</v>
      </c>
      <c r="G36" s="13">
        <f t="shared" si="5"/>
        <v>0</v>
      </c>
      <c r="H36" s="13">
        <f t="shared" si="6"/>
        <v>0</v>
      </c>
      <c r="I36" s="13">
        <f t="shared" si="7"/>
        <v>0</v>
      </c>
      <c r="J36" s="13">
        <f t="shared" si="8"/>
        <v>0</v>
      </c>
      <c r="K36" s="13">
        <f t="shared" si="9"/>
        <v>0</v>
      </c>
      <c r="L36" s="13">
        <f t="shared" si="10"/>
        <v>3.3</v>
      </c>
      <c r="M36" s="13">
        <f t="shared" si="11"/>
        <v>0</v>
      </c>
      <c r="N36" s="13">
        <f t="shared" si="12"/>
        <v>0</v>
      </c>
      <c r="O36" s="13">
        <f t="shared" si="13"/>
        <v>0</v>
      </c>
      <c r="P36" s="48">
        <v>22</v>
      </c>
      <c r="Q36"/>
      <c r="R36"/>
    </row>
    <row r="37" spans="1:18" ht="19.5" customHeight="1" thickTop="1" x14ac:dyDescent="0.25">
      <c r="A37" s="66"/>
      <c r="B37" s="12" t="s">
        <v>26</v>
      </c>
      <c r="C37" s="13">
        <f t="shared" si="1"/>
        <v>0</v>
      </c>
      <c r="D37" s="13">
        <f t="shared" si="2"/>
        <v>0</v>
      </c>
      <c r="E37" s="13">
        <f t="shared" si="3"/>
        <v>0</v>
      </c>
      <c r="F37" s="13">
        <f t="shared" si="4"/>
        <v>0</v>
      </c>
      <c r="G37" s="13">
        <f t="shared" si="5"/>
        <v>0</v>
      </c>
      <c r="H37" s="13">
        <f t="shared" si="6"/>
        <v>0</v>
      </c>
      <c r="I37" s="13">
        <f t="shared" si="7"/>
        <v>0</v>
      </c>
      <c r="J37" s="13">
        <f t="shared" si="8"/>
        <v>0</v>
      </c>
      <c r="K37" s="13">
        <f t="shared" si="9"/>
        <v>0</v>
      </c>
      <c r="L37" s="13">
        <f t="shared" si="10"/>
        <v>0</v>
      </c>
      <c r="M37" s="13">
        <f t="shared" si="11"/>
        <v>3.5100000000000002</v>
      </c>
      <c r="N37" s="13">
        <f t="shared" si="12"/>
        <v>0</v>
      </c>
      <c r="O37" s="24">
        <f t="shared" si="13"/>
        <v>0</v>
      </c>
      <c r="P37" s="48">
        <v>27</v>
      </c>
      <c r="Q37"/>
      <c r="R37"/>
    </row>
    <row r="38" spans="1:18" ht="19.5" customHeight="1" x14ac:dyDescent="0.25">
      <c r="A38" s="66"/>
      <c r="B38" s="12" t="s">
        <v>27</v>
      </c>
      <c r="C38" s="13">
        <f t="shared" si="1"/>
        <v>0</v>
      </c>
      <c r="D38" s="13">
        <f t="shared" si="2"/>
        <v>0</v>
      </c>
      <c r="E38" s="13">
        <f t="shared" si="3"/>
        <v>0</v>
      </c>
      <c r="F38" s="13">
        <f t="shared" si="4"/>
        <v>0</v>
      </c>
      <c r="G38" s="13">
        <f t="shared" si="5"/>
        <v>0</v>
      </c>
      <c r="H38" s="13">
        <f t="shared" si="6"/>
        <v>0</v>
      </c>
      <c r="I38" s="13">
        <f t="shared" si="7"/>
        <v>0</v>
      </c>
      <c r="J38" s="13">
        <f t="shared" si="8"/>
        <v>0</v>
      </c>
      <c r="K38" s="13">
        <f t="shared" si="9"/>
        <v>0</v>
      </c>
      <c r="L38" s="13">
        <f t="shared" si="10"/>
        <v>0</v>
      </c>
      <c r="M38" s="13">
        <f t="shared" si="11"/>
        <v>0</v>
      </c>
      <c r="N38" s="13">
        <f t="shared" si="12"/>
        <v>0.22000000000000003</v>
      </c>
      <c r="O38" s="13">
        <f t="shared" si="13"/>
        <v>0</v>
      </c>
      <c r="P38" s="48">
        <v>0.55000000000000004</v>
      </c>
      <c r="Q38"/>
      <c r="R38"/>
    </row>
    <row r="39" spans="1:18" ht="19.5" customHeight="1" x14ac:dyDescent="0.25">
      <c r="A39" s="66"/>
      <c r="B39" s="12" t="s">
        <v>28</v>
      </c>
      <c r="C39" s="13">
        <f t="shared" si="1"/>
        <v>0</v>
      </c>
      <c r="D39" s="13">
        <f t="shared" si="2"/>
        <v>0</v>
      </c>
      <c r="E39" s="13">
        <f t="shared" si="3"/>
        <v>0</v>
      </c>
      <c r="F39" s="13">
        <f t="shared" si="4"/>
        <v>0</v>
      </c>
      <c r="G39" s="13">
        <f t="shared" si="5"/>
        <v>0</v>
      </c>
      <c r="H39" s="13">
        <f t="shared" si="6"/>
        <v>0</v>
      </c>
      <c r="I39" s="13">
        <f t="shared" si="7"/>
        <v>0</v>
      </c>
      <c r="J39" s="13">
        <f t="shared" si="8"/>
        <v>0</v>
      </c>
      <c r="K39" s="13">
        <f t="shared" si="9"/>
        <v>0</v>
      </c>
      <c r="L39" s="13">
        <f t="shared" si="10"/>
        <v>0</v>
      </c>
      <c r="M39" s="13">
        <f t="shared" si="11"/>
        <v>0</v>
      </c>
      <c r="N39" s="13">
        <f t="shared" si="12"/>
        <v>0</v>
      </c>
      <c r="O39" s="13">
        <f t="shared" si="13"/>
        <v>0</v>
      </c>
      <c r="P39" s="48">
        <v>0</v>
      </c>
      <c r="Q39"/>
      <c r="R39"/>
    </row>
    <row r="40" spans="1:18" ht="19.5" customHeight="1" thickBot="1" x14ac:dyDescent="0.3">
      <c r="A40" s="67"/>
      <c r="B40" s="14" t="s">
        <v>29</v>
      </c>
      <c r="C40" s="15">
        <f t="shared" si="1"/>
        <v>0</v>
      </c>
      <c r="D40" s="15">
        <f t="shared" si="2"/>
        <v>0</v>
      </c>
      <c r="E40" s="15">
        <f t="shared" si="3"/>
        <v>0</v>
      </c>
      <c r="F40" s="15">
        <f t="shared" si="4"/>
        <v>0</v>
      </c>
      <c r="G40" s="15">
        <f t="shared" si="5"/>
        <v>0</v>
      </c>
      <c r="H40" s="15">
        <f t="shared" si="6"/>
        <v>0</v>
      </c>
      <c r="I40" s="15">
        <f t="shared" si="7"/>
        <v>0</v>
      </c>
      <c r="J40" s="15">
        <f t="shared" si="8"/>
        <v>0</v>
      </c>
      <c r="K40" s="15">
        <f t="shared" si="9"/>
        <v>0</v>
      </c>
      <c r="L40" s="15">
        <f t="shared" si="10"/>
        <v>0</v>
      </c>
      <c r="M40" s="15">
        <f t="shared" si="11"/>
        <v>0</v>
      </c>
      <c r="N40" s="15">
        <f t="shared" si="12"/>
        <v>0</v>
      </c>
      <c r="O40" s="15">
        <f t="shared" si="13"/>
        <v>0.24029999999999999</v>
      </c>
      <c r="P40" s="49">
        <v>2.67</v>
      </c>
      <c r="Q40"/>
      <c r="R40"/>
    </row>
    <row r="41" spans="1:18" ht="19.5" customHeight="1" thickTop="1" x14ac:dyDescent="0.25">
      <c r="A41" s="68"/>
      <c r="B41" s="16" t="s">
        <v>41</v>
      </c>
      <c r="C41" s="17">
        <f t="shared" si="1"/>
        <v>0</v>
      </c>
      <c r="D41" s="17">
        <f t="shared" si="2"/>
        <v>0</v>
      </c>
      <c r="E41" s="17">
        <f t="shared" si="3"/>
        <v>0</v>
      </c>
      <c r="F41" s="17">
        <f t="shared" si="4"/>
        <v>0</v>
      </c>
      <c r="G41" s="17">
        <f>P41*G20/100</f>
        <v>9.8000000000000007</v>
      </c>
      <c r="H41" s="17">
        <f t="shared" si="6"/>
        <v>0</v>
      </c>
      <c r="I41" s="17">
        <f t="shared" si="7"/>
        <v>0</v>
      </c>
      <c r="J41" s="17">
        <f t="shared" si="8"/>
        <v>0</v>
      </c>
      <c r="K41" s="17">
        <f t="shared" si="9"/>
        <v>0</v>
      </c>
      <c r="L41" s="17">
        <f t="shared" si="10"/>
        <v>0</v>
      </c>
      <c r="M41" s="17">
        <f t="shared" si="11"/>
        <v>0</v>
      </c>
      <c r="N41" s="17">
        <f t="shared" si="12"/>
        <v>0</v>
      </c>
      <c r="O41" s="17">
        <f t="shared" si="13"/>
        <v>0</v>
      </c>
      <c r="P41" s="26">
        <v>20</v>
      </c>
      <c r="Q41"/>
      <c r="R41"/>
    </row>
    <row r="42" spans="1:18" ht="19.5" customHeight="1" thickBot="1" x14ac:dyDescent="0.3">
      <c r="A42" s="69"/>
      <c r="B42" s="22" t="s">
        <v>20</v>
      </c>
      <c r="C42" s="23">
        <f t="shared" si="1"/>
        <v>16</v>
      </c>
      <c r="D42" s="23">
        <f t="shared" si="2"/>
        <v>0</v>
      </c>
      <c r="E42" s="23">
        <f t="shared" si="3"/>
        <v>0</v>
      </c>
      <c r="F42" s="23">
        <f t="shared" si="4"/>
        <v>0</v>
      </c>
      <c r="G42" s="23">
        <f>P42/100*G21</f>
        <v>0</v>
      </c>
      <c r="H42" s="23">
        <f t="shared" si="6"/>
        <v>0</v>
      </c>
      <c r="I42" s="23">
        <f t="shared" si="7"/>
        <v>0</v>
      </c>
      <c r="J42" s="23">
        <f t="shared" si="8"/>
        <v>0</v>
      </c>
      <c r="K42" s="23">
        <f t="shared" si="9"/>
        <v>0</v>
      </c>
      <c r="L42" s="23">
        <f t="shared" si="10"/>
        <v>0</v>
      </c>
      <c r="M42" s="23">
        <f t="shared" si="11"/>
        <v>0</v>
      </c>
      <c r="N42" s="23">
        <f t="shared" si="12"/>
        <v>0</v>
      </c>
      <c r="O42" s="23">
        <f t="shared" si="13"/>
        <v>0</v>
      </c>
      <c r="P42" s="27">
        <v>80</v>
      </c>
      <c r="Q42"/>
      <c r="R42"/>
    </row>
    <row r="43" spans="1:18" ht="27.75" thickTop="1" thickBot="1" x14ac:dyDescent="0.3">
      <c r="B43" s="36" t="s">
        <v>18</v>
      </c>
      <c r="C43" s="79">
        <f>SUM(C26:C42)+SUM(D26:D42)</f>
        <v>241.42000000000002</v>
      </c>
      <c r="D43" s="79"/>
      <c r="E43" s="37">
        <f t="shared" ref="E43:O43" si="14">SUM(E26:E42)</f>
        <v>287.17</v>
      </c>
      <c r="F43" s="37">
        <f t="shared" si="14"/>
        <v>154.20000000000002</v>
      </c>
      <c r="G43" s="37">
        <f t="shared" si="14"/>
        <v>80.17</v>
      </c>
      <c r="H43" s="37">
        <f t="shared" si="14"/>
        <v>57.136641250103509</v>
      </c>
      <c r="I43" s="37">
        <f t="shared" si="14"/>
        <v>65.2</v>
      </c>
      <c r="J43" s="47">
        <f t="shared" si="14"/>
        <v>6</v>
      </c>
      <c r="K43" s="47">
        <f t="shared" si="14"/>
        <v>2.5500000000000003</v>
      </c>
      <c r="L43" s="47">
        <f t="shared" si="14"/>
        <v>3.3</v>
      </c>
      <c r="M43" s="47">
        <f t="shared" si="14"/>
        <v>3.5100000000000002</v>
      </c>
      <c r="N43" s="47">
        <f t="shared" si="14"/>
        <v>0.22000000000000003</v>
      </c>
      <c r="O43" s="47">
        <f t="shared" si="14"/>
        <v>0.24029999999999999</v>
      </c>
      <c r="P43" s="38" t="s">
        <v>44</v>
      </c>
      <c r="Q43"/>
      <c r="R43"/>
    </row>
    <row r="44" spans="1:18" ht="18" customHeight="1" thickBot="1" x14ac:dyDescent="0.3">
      <c r="B44" s="50">
        <f>E43/C43</f>
        <v>1.1895037693645929</v>
      </c>
      <c r="C44" s="40">
        <f>SUM(C26:C42)/C43</f>
        <v>0.90431612956673024</v>
      </c>
      <c r="D44" s="40">
        <f>1-C44</f>
        <v>9.5683870433269758E-2</v>
      </c>
      <c r="E44" s="84">
        <f>E43/F43</f>
        <v>1.8623216601815822</v>
      </c>
      <c r="F44" s="85"/>
    </row>
    <row r="45" spans="1:18" thickBot="1" x14ac:dyDescent="0.4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52"/>
      <c r="Q45" s="52"/>
      <c r="R45"/>
    </row>
    <row r="46" spans="1:18" ht="18" customHeight="1" x14ac:dyDescent="0.35">
      <c r="B46" s="31" t="s">
        <v>32</v>
      </c>
      <c r="C46" s="86">
        <v>207</v>
      </c>
      <c r="D46" s="86"/>
      <c r="E46" s="43">
        <v>184</v>
      </c>
      <c r="F46" s="43">
        <v>221</v>
      </c>
      <c r="G46" s="43">
        <v>65</v>
      </c>
      <c r="H46" s="43">
        <v>58</v>
      </c>
      <c r="I46" s="43">
        <v>77</v>
      </c>
      <c r="J46" s="32">
        <v>6.5</v>
      </c>
      <c r="K46" s="32">
        <v>0.25</v>
      </c>
      <c r="L46" s="32">
        <v>0.7</v>
      </c>
      <c r="M46" s="32">
        <v>2.56</v>
      </c>
      <c r="N46" s="32">
        <v>0.05</v>
      </c>
      <c r="O46" s="45">
        <v>7.0000000000000007E-2</v>
      </c>
      <c r="P46" s="51" t="s">
        <v>43</v>
      </c>
      <c r="Q46" s="51"/>
      <c r="R46" s="51"/>
    </row>
    <row r="47" spans="1:18" ht="18" customHeight="1" x14ac:dyDescent="0.35">
      <c r="B47" s="33" t="s">
        <v>33</v>
      </c>
      <c r="C47" s="82">
        <v>182</v>
      </c>
      <c r="D47" s="82"/>
      <c r="E47" s="42">
        <v>301</v>
      </c>
      <c r="F47" s="42">
        <v>148</v>
      </c>
      <c r="G47" s="42">
        <v>82</v>
      </c>
      <c r="H47" s="42">
        <v>58</v>
      </c>
      <c r="I47" s="42">
        <v>77</v>
      </c>
      <c r="J47" s="34">
        <v>6.5</v>
      </c>
      <c r="K47" s="34">
        <v>0.25</v>
      </c>
      <c r="L47" s="34">
        <v>0.7</v>
      </c>
      <c r="M47" s="34">
        <v>2.56</v>
      </c>
      <c r="N47" s="34">
        <v>0.05</v>
      </c>
      <c r="O47" s="46">
        <v>7.0000000000000007E-2</v>
      </c>
      <c r="P47" s="51" t="s">
        <v>43</v>
      </c>
      <c r="R47"/>
    </row>
    <row r="48" spans="1:18" ht="18" customHeight="1" x14ac:dyDescent="0.35">
      <c r="B48" s="35" t="s">
        <v>34</v>
      </c>
      <c r="C48" s="82">
        <v>260</v>
      </c>
      <c r="D48" s="82"/>
      <c r="E48" s="42">
        <v>231</v>
      </c>
      <c r="F48" s="42">
        <v>227</v>
      </c>
      <c r="G48" s="42">
        <v>67</v>
      </c>
      <c r="H48" s="42">
        <v>60</v>
      </c>
      <c r="I48" s="42">
        <v>93</v>
      </c>
      <c r="J48" s="34">
        <v>6.5</v>
      </c>
      <c r="K48" s="34">
        <v>0.4</v>
      </c>
      <c r="L48" s="34">
        <v>0.7</v>
      </c>
      <c r="M48" s="34">
        <v>3</v>
      </c>
      <c r="N48" s="34">
        <v>0.05</v>
      </c>
      <c r="O48" s="46">
        <v>7.0000000000000007E-2</v>
      </c>
      <c r="P48" s="51" t="s">
        <v>43</v>
      </c>
      <c r="R48"/>
    </row>
    <row r="49" spans="2:18" ht="18" customHeight="1" x14ac:dyDescent="0.35">
      <c r="B49" s="89" t="s">
        <v>19</v>
      </c>
      <c r="C49" s="80" t="s">
        <v>23</v>
      </c>
      <c r="D49" s="80"/>
      <c r="E49" s="80" t="s">
        <v>0</v>
      </c>
      <c r="F49" s="80" t="s">
        <v>4</v>
      </c>
      <c r="G49" s="80" t="s">
        <v>1</v>
      </c>
      <c r="H49" s="80" t="s">
        <v>2</v>
      </c>
      <c r="I49" s="80" t="s">
        <v>6</v>
      </c>
      <c r="J49" s="80" t="s">
        <v>3</v>
      </c>
      <c r="K49" s="80" t="s">
        <v>5</v>
      </c>
      <c r="L49" s="80" t="s">
        <v>7</v>
      </c>
      <c r="M49" s="80" t="s">
        <v>8</v>
      </c>
      <c r="N49" s="80" t="s">
        <v>9</v>
      </c>
      <c r="O49" s="87" t="s">
        <v>17</v>
      </c>
      <c r="P49" s="52"/>
      <c r="Q49" s="52"/>
      <c r="R49" s="52"/>
    </row>
    <row r="50" spans="2:18" ht="18" customHeight="1" thickBot="1" x14ac:dyDescent="0.3">
      <c r="B50" s="90"/>
      <c r="C50" s="41" t="s">
        <v>22</v>
      </c>
      <c r="D50" s="41" t="s">
        <v>21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8"/>
      <c r="P50" s="5"/>
      <c r="R50"/>
    </row>
    <row r="52" spans="2:18" ht="21" customHeight="1" x14ac:dyDescent="0.25">
      <c r="B52" s="83" t="s">
        <v>37</v>
      </c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</row>
    <row r="53" spans="2:18" ht="21" customHeight="1" x14ac:dyDescent="0.25">
      <c r="B53" s="83" t="s">
        <v>38</v>
      </c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</row>
    <row r="54" spans="2:18" ht="21" customHeight="1" x14ac:dyDescent="0.25">
      <c r="B54" s="83" t="s">
        <v>39</v>
      </c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</row>
    <row r="55" spans="2:18" ht="21" customHeight="1" x14ac:dyDescent="0.25">
      <c r="B55" s="83" t="s">
        <v>40</v>
      </c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</row>
  </sheetData>
  <mergeCells count="56">
    <mergeCell ref="B55:O55"/>
    <mergeCell ref="B53:O53"/>
    <mergeCell ref="B54:O54"/>
    <mergeCell ref="N49:N50"/>
    <mergeCell ref="O49:O50"/>
    <mergeCell ref="B49:B50"/>
    <mergeCell ref="F49:F50"/>
    <mergeCell ref="B52:O52"/>
    <mergeCell ref="J49:J50"/>
    <mergeCell ref="K49:K50"/>
    <mergeCell ref="L49:L50"/>
    <mergeCell ref="M49:M50"/>
    <mergeCell ref="G49:G50"/>
    <mergeCell ref="H49:H50"/>
    <mergeCell ref="I49:I50"/>
    <mergeCell ref="A6:A12"/>
    <mergeCell ref="O3:O4"/>
    <mergeCell ref="C43:D43"/>
    <mergeCell ref="C49:D49"/>
    <mergeCell ref="E49:E50"/>
    <mergeCell ref="C48:D48"/>
    <mergeCell ref="E44:F44"/>
    <mergeCell ref="C46:D46"/>
    <mergeCell ref="C47:D47"/>
    <mergeCell ref="B2:O2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C3:D3"/>
    <mergeCell ref="B3:B4"/>
    <mergeCell ref="M24:M25"/>
    <mergeCell ref="P23:P25"/>
    <mergeCell ref="N24:N25"/>
    <mergeCell ref="O24:O25"/>
    <mergeCell ref="J24:J25"/>
    <mergeCell ref="B23:O23"/>
    <mergeCell ref="B24:B25"/>
    <mergeCell ref="C24:D24"/>
    <mergeCell ref="E24:E25"/>
    <mergeCell ref="F24:F25"/>
    <mergeCell ref="G24:G25"/>
    <mergeCell ref="H24:H25"/>
    <mergeCell ref="I24:I25"/>
    <mergeCell ref="A34:A40"/>
    <mergeCell ref="A41:A42"/>
    <mergeCell ref="A13:A19"/>
    <mergeCell ref="K24:K25"/>
    <mergeCell ref="L24:L25"/>
    <mergeCell ref="A27:A33"/>
  </mergeCells>
  <hyperlinks>
    <hyperlink ref="P1" r:id="rId1"/>
  </hyperlinks>
  <pageMargins left="0.7" right="0.7" top="0.75" bottom="0.75" header="0.3" footer="0.3"/>
  <pageSetup scale="45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برنامه غذایی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parsiana</dc:creator>
  <cp:lastModifiedBy>Mandegar</cp:lastModifiedBy>
  <cp:lastPrinted>2016-12-05T05:25:26Z</cp:lastPrinted>
  <dcterms:created xsi:type="dcterms:W3CDTF">2014-04-21T02:46:05Z</dcterms:created>
  <dcterms:modified xsi:type="dcterms:W3CDTF">2021-02-25T18:31:35Z</dcterms:modified>
</cp:coreProperties>
</file>